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60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'Sheet1'!$A$1:$O$72</definedName>
  </definedNames>
  <calcPr fullCalcOnLoad="1"/>
</workbook>
</file>

<file path=xl/sharedStrings.xml><?xml version="1.0" encoding="utf-8"?>
<sst xmlns="http://schemas.openxmlformats.org/spreadsheetml/2006/main" count="151" uniqueCount="71">
  <si>
    <t>TOTALS</t>
  </si>
  <si>
    <t xml:space="preserve"> LESS RESERVE DEPOSITS</t>
  </si>
  <si>
    <t>AVAILABLE FUNDS</t>
  </si>
  <si>
    <t>ADMINISTRATIVE EXPENSES</t>
  </si>
  <si>
    <t>PROFESSIONAL EXPENSES</t>
  </si>
  <si>
    <t>COMMON AREA GROUNDS</t>
  </si>
  <si>
    <t>RESERVE EXPENDITURES</t>
  </si>
  <si>
    <t>Add Income</t>
  </si>
  <si>
    <t>Less Expenses</t>
  </si>
  <si>
    <t>Cash Checking-Ending Balance</t>
  </si>
  <si>
    <t>Late Fee Income</t>
  </si>
  <si>
    <t>Recaptured Legal Fees</t>
  </si>
  <si>
    <t>Violation Fine Income</t>
  </si>
  <si>
    <t>Interest</t>
  </si>
  <si>
    <t>Other Income</t>
  </si>
  <si>
    <t>Liability Insurance</t>
  </si>
  <si>
    <t>Meeting Room Rental</t>
  </si>
  <si>
    <t>Postage Expense</t>
  </si>
  <si>
    <t>Printing and Reproduction</t>
  </si>
  <si>
    <t>Other Expenses</t>
  </si>
  <si>
    <t>Community Mgmt Fees</t>
  </si>
  <si>
    <t>Legal Expense - Collections</t>
  </si>
  <si>
    <t>Legal Expense - General</t>
  </si>
  <si>
    <t>Additional Landscaping</t>
  </si>
  <si>
    <t>Snow Removal</t>
  </si>
  <si>
    <t>Sign Installation/Repair</t>
  </si>
  <si>
    <t>Other Maintenance/Repair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</si>
  <si>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</si>
  <si>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</si>
  <si>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</si>
  <si>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</si>
  <si>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</si>
  <si>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</si>
  <si>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</si>
  <si>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</si>
  <si>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</si>
  <si>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</si>
  <si>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</si>
  <si>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</si>
  <si>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UNITS</t>
  </si>
  <si>
    <t>Snow Contingency Reserve</t>
  </si>
  <si>
    <t>State Annual License Fee</t>
  </si>
  <si>
    <t>COMMON AREA UTILITY</t>
  </si>
  <si>
    <t>Common Area Electricity</t>
  </si>
  <si>
    <t>Common Area Grounds Maintenance</t>
  </si>
  <si>
    <t>Capital Road Fund Repairs</t>
  </si>
  <si>
    <t>2008 INCOME</t>
  </si>
  <si>
    <t>Locust Hill Road Use Agreement</t>
  </si>
  <si>
    <t>Locust Hill Road Use Income</t>
  </si>
  <si>
    <t>Property Taxes</t>
  </si>
  <si>
    <t>Website</t>
  </si>
  <si>
    <t>Assessment Invoicing</t>
  </si>
  <si>
    <t>Common Area Fire Hydrant</t>
  </si>
  <si>
    <t>Total Reserve Deposits</t>
  </si>
  <si>
    <t>Tax Preparation &amp; Audit</t>
  </si>
  <si>
    <t>Storm Water Management Cleanup</t>
  </si>
  <si>
    <t>Tree Removal</t>
  </si>
  <si>
    <t>Reserve Transfers - General</t>
  </si>
  <si>
    <t>Cash Checking-Beginning Bal</t>
  </si>
  <si>
    <t>ANN FEE</t>
  </si>
  <si>
    <t>Tuscawilla Hills Citizens Association
2008 Approved Operating Budget</t>
  </si>
  <si>
    <t>Existing Single Family Maintenance Fee</t>
  </si>
  <si>
    <t>Apartment  Maintenance Fee</t>
  </si>
  <si>
    <t>Commercial Maintenance Fee</t>
  </si>
  <si>
    <t>Capital Reserves</t>
  </si>
  <si>
    <t>CA Curbs &amp; Gutters</t>
  </si>
  <si>
    <t>CA Sidewalks</t>
  </si>
  <si>
    <t>CA Building Improvements - Reroof Central PS</t>
  </si>
  <si>
    <t>Apartment Assessment Income</t>
  </si>
  <si>
    <t>Commercial Assessment Income</t>
  </si>
  <si>
    <t>Homeowner Assessment Income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</si>
</sst>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4" fontId="1" fillId="0" borderId="1" xfId="0" applyNumberFormat="1" applyFont="1" applyBorder="1" applyAlignment="1">
      <alignment/>
    </xf>
    <xf numFmtId="4" fontId="1" fillId="2" borderId="1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 horizontal="left"/>
    </xf>
    <xf numFmtId="164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8"/>
  <sheetViews>
    <sheetView tabSelected="1" workbookViewId="0" topLeftCell="A58">
      <selection activeCell="O72" sqref="A1:O72"/>
    </sheetView>
  </sheetViews>
  <sheetFormatPr defaultColWidth="9.140625" defaultRowHeight="12.75"/>
  <cols>
    <col min="1" max="1" width="5.28125" style="0" bestFit="1" customWidth="1"/>
    <col min="2" max="2" width="32.57421875" style="0" customWidth="1"/>
    <col min="3" max="15" width="9.7109375" style="0" customWidth="1"/>
  </cols>
  <sheetData>
    <row r="1" spans="1:14" ht="12.75">
      <c r="A1" s="18" t="s">
        <v>60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2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ht="12.75">
      <c r="A3" s="4"/>
    </row>
    <row r="4" spans="1:5" ht="12.75">
      <c r="A4" s="5"/>
      <c r="B4" s="1"/>
      <c r="C4" s="3" t="s">
        <v>39</v>
      </c>
      <c r="D4" s="3" t="s">
        <v>59</v>
      </c>
      <c r="E4" s="3" t="s">
        <v>0</v>
      </c>
    </row>
    <row r="5" spans="1:5" ht="12.75">
      <c r="A5" s="10"/>
      <c r="B5" s="1" t="s">
        <v>61</v>
      </c>
      <c r="C5" s="1">
        <v>502</v>
      </c>
      <c r="D5" s="11">
        <v>300</v>
      </c>
      <c r="E5" s="11">
        <f>C5*D5</f>
        <v>150600</v>
      </c>
    </row>
    <row r="6" spans="1:5" ht="12.75">
      <c r="A6" s="10"/>
      <c r="B6" s="1" t="s">
        <v>62</v>
      </c>
      <c r="C6" s="1">
        <v>62</v>
      </c>
      <c r="D6" s="11">
        <v>300</v>
      </c>
      <c r="E6" s="11">
        <f>C6*D6</f>
        <v>18600</v>
      </c>
    </row>
    <row r="7" spans="1:5" ht="12.75">
      <c r="A7" s="10"/>
      <c r="B7" s="1" t="s">
        <v>63</v>
      </c>
      <c r="C7" s="1">
        <v>4</v>
      </c>
      <c r="D7" s="11">
        <v>300</v>
      </c>
      <c r="E7" s="11">
        <f>C7*D7</f>
        <v>1200</v>
      </c>
    </row>
    <row r="8" spans="1:5" ht="12.75">
      <c r="A8" s="10"/>
      <c r="B8" s="1" t="s">
        <v>47</v>
      </c>
      <c r="C8" s="1">
        <v>529</v>
      </c>
      <c r="D8" s="11">
        <v>7.31</v>
      </c>
      <c r="E8" s="11">
        <f>C8*D8</f>
        <v>3866.99</v>
      </c>
    </row>
    <row r="9" spans="1:5" ht="12.75">
      <c r="A9" s="10"/>
      <c r="B9" s="1"/>
      <c r="C9" s="1"/>
      <c r="D9" s="1"/>
      <c r="E9" s="1">
        <f>SUM(E5:E8)</f>
        <v>174266.99</v>
      </c>
    </row>
    <row r="10" spans="1:15" ht="12.75">
      <c r="A10" s="5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2.75">
      <c r="A11" s="5"/>
      <c r="B11" s="3" t="s">
        <v>46</v>
      </c>
      <c r="C11" s="3" t="s">
        <v>27</v>
      </c>
      <c r="D11" s="3" t="s">
        <v>28</v>
      </c>
      <c r="E11" s="3" t="s">
        <v>29</v>
      </c>
      <c r="F11" s="3" t="s">
        <v>30</v>
      </c>
      <c r="G11" s="3" t="s">
        <v>31</v>
      </c>
      <c r="H11" s="3" t="s">
        <v>32</v>
      </c>
      <c r="I11" s="3" t="s">
        <v>33</v>
      </c>
      <c r="J11" s="3" t="s">
        <v>34</v>
      </c>
      <c r="K11" s="3" t="s">
        <v>35</v>
      </c>
      <c r="L11" s="3" t="s">
        <v>36</v>
      </c>
      <c r="M11" s="3" t="s">
        <v>37</v>
      </c>
      <c r="N11" s="3" t="s">
        <v>38</v>
      </c>
      <c r="O11" s="3" t="s">
        <v>0</v>
      </c>
    </row>
    <row r="12" spans="1:15" ht="12.75">
      <c r="A12" s="6">
        <v>4111</v>
      </c>
      <c r="B12" s="1" t="s">
        <v>70</v>
      </c>
      <c r="C12" s="7">
        <v>50600</v>
      </c>
      <c r="D12" s="7">
        <v>100000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f>SUM(C12:N12)</f>
        <v>150600</v>
      </c>
    </row>
    <row r="13" spans="1:15" ht="12.75">
      <c r="A13" s="6">
        <v>4112</v>
      </c>
      <c r="B13" s="1" t="s">
        <v>48</v>
      </c>
      <c r="C13" s="7">
        <v>0</v>
      </c>
      <c r="D13" s="7">
        <v>3867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f>SUM(C13:N13)</f>
        <v>3867</v>
      </c>
    </row>
    <row r="14" spans="1:15" ht="12.75">
      <c r="A14" s="6">
        <v>4113</v>
      </c>
      <c r="B14" s="1" t="s">
        <v>68</v>
      </c>
      <c r="C14" s="7">
        <v>0</v>
      </c>
      <c r="D14" s="7">
        <v>18600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f>SUM(C14:N14)</f>
        <v>18600</v>
      </c>
    </row>
    <row r="15" spans="1:15" ht="12.75">
      <c r="A15" s="6">
        <v>4116</v>
      </c>
      <c r="B15" s="1" t="s">
        <v>69</v>
      </c>
      <c r="C15" s="7">
        <v>0</v>
      </c>
      <c r="D15" s="7">
        <v>1200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f>SUM(C15:N15)</f>
        <v>1200</v>
      </c>
    </row>
    <row r="16" spans="1:15" ht="12.75">
      <c r="A16" s="6">
        <v>4400</v>
      </c>
      <c r="B16" s="1" t="s">
        <v>10</v>
      </c>
      <c r="C16" s="7">
        <f>O16/12</f>
        <v>45</v>
      </c>
      <c r="D16" s="7">
        <f>O16/12</f>
        <v>45</v>
      </c>
      <c r="E16" s="7">
        <f>O16/12</f>
        <v>45</v>
      </c>
      <c r="F16" s="7">
        <f>O16/12</f>
        <v>45</v>
      </c>
      <c r="G16" s="7">
        <f>O16/12</f>
        <v>45</v>
      </c>
      <c r="H16" s="7">
        <f>O16/12</f>
        <v>45</v>
      </c>
      <c r="I16" s="7">
        <f>O16/12</f>
        <v>45</v>
      </c>
      <c r="J16" s="7">
        <f>O16/12</f>
        <v>45</v>
      </c>
      <c r="K16" s="7">
        <f>O16/12</f>
        <v>45</v>
      </c>
      <c r="L16" s="7">
        <f>O16/12</f>
        <v>45</v>
      </c>
      <c r="M16" s="7">
        <f>O16/12</f>
        <v>45</v>
      </c>
      <c r="N16" s="7">
        <f>O16/12</f>
        <v>45</v>
      </c>
      <c r="O16" s="7">
        <v>540</v>
      </c>
    </row>
    <row r="17" spans="1:15" ht="12.75">
      <c r="A17" s="6">
        <v>4404</v>
      </c>
      <c r="B17" s="1" t="s">
        <v>11</v>
      </c>
      <c r="C17" s="7">
        <f>O17/12</f>
        <v>500</v>
      </c>
      <c r="D17" s="7">
        <f>O17/12</f>
        <v>500</v>
      </c>
      <c r="E17" s="7">
        <f>O17/12</f>
        <v>500</v>
      </c>
      <c r="F17" s="7">
        <f>O17/12</f>
        <v>500</v>
      </c>
      <c r="G17" s="7">
        <f>O17/12</f>
        <v>500</v>
      </c>
      <c r="H17" s="7">
        <f>O17/12</f>
        <v>500</v>
      </c>
      <c r="I17" s="7">
        <f>O17/12</f>
        <v>500</v>
      </c>
      <c r="J17" s="7">
        <f>O17/12</f>
        <v>500</v>
      </c>
      <c r="K17" s="7">
        <f>O17/12</f>
        <v>500</v>
      </c>
      <c r="L17" s="7">
        <f>O17/12</f>
        <v>500</v>
      </c>
      <c r="M17" s="7">
        <f>O17/12</f>
        <v>500</v>
      </c>
      <c r="N17" s="7">
        <f>O17/12</f>
        <v>500</v>
      </c>
      <c r="O17" s="7">
        <v>6000</v>
      </c>
    </row>
    <row r="18" spans="1:15" ht="12.75">
      <c r="A18" s="6">
        <v>4405</v>
      </c>
      <c r="B18" s="1" t="s">
        <v>12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</row>
    <row r="19" spans="1:15" ht="12.75">
      <c r="A19" s="6">
        <v>4500</v>
      </c>
      <c r="B19" s="1" t="s">
        <v>13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175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f>SUM(C19:N19)</f>
        <v>175</v>
      </c>
    </row>
    <row r="20" spans="1:15" ht="12.75">
      <c r="A20" s="6">
        <v>4501</v>
      </c>
      <c r="B20" s="1" t="s">
        <v>57</v>
      </c>
      <c r="C20" s="7">
        <v>0</v>
      </c>
      <c r="D20" s="7">
        <v>0</v>
      </c>
      <c r="E20" s="7">
        <v>0</v>
      </c>
      <c r="F20" s="7">
        <v>0</v>
      </c>
      <c r="G20" s="7">
        <v>1654</v>
      </c>
      <c r="H20" s="7">
        <v>6115</v>
      </c>
      <c r="I20" s="7">
        <v>0</v>
      </c>
      <c r="J20" s="7">
        <v>0</v>
      </c>
      <c r="K20" s="7">
        <v>69900</v>
      </c>
      <c r="L20" s="7">
        <v>0</v>
      </c>
      <c r="M20" s="7">
        <v>0</v>
      </c>
      <c r="N20" s="7">
        <v>0</v>
      </c>
      <c r="O20" s="7">
        <f>SUM(C20:N20)</f>
        <v>77669</v>
      </c>
    </row>
    <row r="21" spans="1:15" ht="12.75">
      <c r="A21" s="6">
        <v>4815</v>
      </c>
      <c r="B21" s="1" t="s">
        <v>14</v>
      </c>
      <c r="C21" s="7">
        <f>O21/12</f>
        <v>0</v>
      </c>
      <c r="D21" s="7">
        <f>O21/12</f>
        <v>0</v>
      </c>
      <c r="E21" s="7">
        <f>O21/12</f>
        <v>0</v>
      </c>
      <c r="F21" s="7">
        <f>O21/12</f>
        <v>0</v>
      </c>
      <c r="G21" s="7">
        <f>O21/12</f>
        <v>0</v>
      </c>
      <c r="H21" s="7">
        <f>O21/12</f>
        <v>0</v>
      </c>
      <c r="I21" s="7">
        <f>O21/12</f>
        <v>0</v>
      </c>
      <c r="J21" s="7">
        <f>O21/12</f>
        <v>0</v>
      </c>
      <c r="K21" s="7">
        <f>O21/12</f>
        <v>0</v>
      </c>
      <c r="L21" s="7">
        <f>O21/12</f>
        <v>0</v>
      </c>
      <c r="M21" s="7">
        <f>O21/12</f>
        <v>0</v>
      </c>
      <c r="N21" s="7">
        <f>O21/12</f>
        <v>0</v>
      </c>
      <c r="O21" s="7">
        <v>0</v>
      </c>
    </row>
    <row r="22" spans="1:15" ht="12.75">
      <c r="A22" s="5"/>
      <c r="B22" s="3" t="s">
        <v>0</v>
      </c>
      <c r="C22" s="7">
        <f aca="true" t="shared" si="0" ref="C22:O22">SUM(C12:C21)</f>
        <v>51145</v>
      </c>
      <c r="D22" s="7">
        <f t="shared" si="0"/>
        <v>124212</v>
      </c>
      <c r="E22" s="7">
        <f t="shared" si="0"/>
        <v>545</v>
      </c>
      <c r="F22" s="7">
        <f t="shared" si="0"/>
        <v>545</v>
      </c>
      <c r="G22" s="7">
        <f t="shared" si="0"/>
        <v>2199</v>
      </c>
      <c r="H22" s="7">
        <f t="shared" si="0"/>
        <v>6835</v>
      </c>
      <c r="I22" s="7">
        <f t="shared" si="0"/>
        <v>545</v>
      </c>
      <c r="J22" s="7">
        <f t="shared" si="0"/>
        <v>545</v>
      </c>
      <c r="K22" s="7">
        <f t="shared" si="0"/>
        <v>70445</v>
      </c>
      <c r="L22" s="7">
        <f t="shared" si="0"/>
        <v>545</v>
      </c>
      <c r="M22" s="7">
        <f t="shared" si="0"/>
        <v>545</v>
      </c>
      <c r="N22" s="7">
        <f t="shared" si="0"/>
        <v>545</v>
      </c>
      <c r="O22" s="7">
        <f t="shared" si="0"/>
        <v>258651</v>
      </c>
    </row>
    <row r="23" spans="1:15" ht="12.75">
      <c r="A23" s="5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2.75">
      <c r="A24" s="5"/>
      <c r="B24" s="3" t="s">
        <v>1</v>
      </c>
      <c r="C24" s="3" t="s">
        <v>27</v>
      </c>
      <c r="D24" s="3" t="s">
        <v>28</v>
      </c>
      <c r="E24" s="3" t="s">
        <v>29</v>
      </c>
      <c r="F24" s="3" t="s">
        <v>30</v>
      </c>
      <c r="G24" s="3" t="s">
        <v>31</v>
      </c>
      <c r="H24" s="3" t="s">
        <v>32</v>
      </c>
      <c r="I24" s="3" t="s">
        <v>33</v>
      </c>
      <c r="J24" s="3" t="s">
        <v>34</v>
      </c>
      <c r="K24" s="3" t="s">
        <v>35</v>
      </c>
      <c r="L24" s="3" t="s">
        <v>36</v>
      </c>
      <c r="M24" s="3" t="s">
        <v>37</v>
      </c>
      <c r="N24" s="3" t="s">
        <v>38</v>
      </c>
      <c r="O24" s="3" t="s">
        <v>0</v>
      </c>
    </row>
    <row r="25" spans="1:15" ht="12.75">
      <c r="A25" s="6">
        <v>6000</v>
      </c>
      <c r="B25" s="1" t="s">
        <v>64</v>
      </c>
      <c r="C25" s="7">
        <f>O25/12</f>
        <v>4775.833333333333</v>
      </c>
      <c r="D25" s="7">
        <f>O25/12</f>
        <v>4775.833333333333</v>
      </c>
      <c r="E25" s="7">
        <f>O25/12</f>
        <v>4775.833333333333</v>
      </c>
      <c r="F25" s="7">
        <f>O25/12</f>
        <v>4775.833333333333</v>
      </c>
      <c r="G25" s="7">
        <f>O25/12</f>
        <v>4775.833333333333</v>
      </c>
      <c r="H25" s="7">
        <f>O25/12</f>
        <v>4775.833333333333</v>
      </c>
      <c r="I25" s="7">
        <f>O25/12</f>
        <v>4775.833333333333</v>
      </c>
      <c r="J25" s="7">
        <f>O25/12</f>
        <v>4775.833333333333</v>
      </c>
      <c r="K25" s="7">
        <f>O25/12</f>
        <v>4775.833333333333</v>
      </c>
      <c r="L25" s="7">
        <f>O25/12</f>
        <v>4775.833333333333</v>
      </c>
      <c r="M25" s="7">
        <f>O25/12</f>
        <v>4775.833333333333</v>
      </c>
      <c r="N25" s="7">
        <f>O25/12</f>
        <v>4775.833333333333</v>
      </c>
      <c r="O25" s="7">
        <v>57310</v>
      </c>
    </row>
    <row r="26" spans="1:15" ht="12.75">
      <c r="A26" s="6">
        <v>6014</v>
      </c>
      <c r="B26" s="1" t="s">
        <v>40</v>
      </c>
      <c r="C26" s="7">
        <f>O26/12</f>
        <v>192.5</v>
      </c>
      <c r="D26" s="7">
        <f>O26/12</f>
        <v>192.5</v>
      </c>
      <c r="E26" s="7">
        <f>O26/12</f>
        <v>192.5</v>
      </c>
      <c r="F26" s="7">
        <f>O26/12</f>
        <v>192.5</v>
      </c>
      <c r="G26" s="7">
        <f>O26/12</f>
        <v>192.5</v>
      </c>
      <c r="H26" s="7">
        <f>O26/12</f>
        <v>192.5</v>
      </c>
      <c r="I26" s="7">
        <f>O26/12</f>
        <v>192.5</v>
      </c>
      <c r="J26" s="7">
        <f>O26/12</f>
        <v>192.5</v>
      </c>
      <c r="K26" s="7">
        <f>O26/12</f>
        <v>192.5</v>
      </c>
      <c r="L26" s="7">
        <f>O26/12</f>
        <v>192.5</v>
      </c>
      <c r="M26" s="7">
        <f>O26/12</f>
        <v>192.5</v>
      </c>
      <c r="N26" s="7">
        <f>O26/12</f>
        <v>192.5</v>
      </c>
      <c r="O26" s="7">
        <v>2310</v>
      </c>
    </row>
    <row r="27" spans="1:15" ht="12.75">
      <c r="A27" s="14"/>
      <c r="B27" s="15" t="s">
        <v>53</v>
      </c>
      <c r="C27" s="7">
        <f aca="true" t="shared" si="1" ref="C27:O27">SUM(C25:C26)</f>
        <v>4968.333333333333</v>
      </c>
      <c r="D27" s="7">
        <f t="shared" si="1"/>
        <v>4968.333333333333</v>
      </c>
      <c r="E27" s="7">
        <f t="shared" si="1"/>
        <v>4968.333333333333</v>
      </c>
      <c r="F27" s="7">
        <f t="shared" si="1"/>
        <v>4968.333333333333</v>
      </c>
      <c r="G27" s="7">
        <f t="shared" si="1"/>
        <v>4968.333333333333</v>
      </c>
      <c r="H27" s="7">
        <f t="shared" si="1"/>
        <v>4968.333333333333</v>
      </c>
      <c r="I27" s="7">
        <f t="shared" si="1"/>
        <v>4968.333333333333</v>
      </c>
      <c r="J27" s="7">
        <f t="shared" si="1"/>
        <v>4968.333333333333</v>
      </c>
      <c r="K27" s="7">
        <f t="shared" si="1"/>
        <v>4968.333333333333</v>
      </c>
      <c r="L27" s="7">
        <f t="shared" si="1"/>
        <v>4968.333333333333</v>
      </c>
      <c r="M27" s="7">
        <f t="shared" si="1"/>
        <v>4968.333333333333</v>
      </c>
      <c r="N27" s="7">
        <f t="shared" si="1"/>
        <v>4968.333333333333</v>
      </c>
      <c r="O27" s="7">
        <f t="shared" si="1"/>
        <v>59620</v>
      </c>
    </row>
    <row r="28" spans="1:15" ht="12.75">
      <c r="A28" s="5"/>
      <c r="B28" s="3" t="s">
        <v>2</v>
      </c>
      <c r="C28" s="7">
        <f aca="true" t="shared" si="2" ref="C28:O28">C22-C27</f>
        <v>46176.666666666664</v>
      </c>
      <c r="D28" s="7">
        <f t="shared" si="2"/>
        <v>119243.66666666667</v>
      </c>
      <c r="E28" s="7">
        <f t="shared" si="2"/>
        <v>-4423.333333333333</v>
      </c>
      <c r="F28" s="7">
        <f t="shared" si="2"/>
        <v>-4423.333333333333</v>
      </c>
      <c r="G28" s="7">
        <f t="shared" si="2"/>
        <v>-2769.333333333333</v>
      </c>
      <c r="H28" s="7">
        <f t="shared" si="2"/>
        <v>1866.666666666667</v>
      </c>
      <c r="I28" s="7">
        <f t="shared" si="2"/>
        <v>-4423.333333333333</v>
      </c>
      <c r="J28" s="7">
        <f t="shared" si="2"/>
        <v>-4423.333333333333</v>
      </c>
      <c r="K28" s="7">
        <f t="shared" si="2"/>
        <v>65476.666666666664</v>
      </c>
      <c r="L28" s="7">
        <f t="shared" si="2"/>
        <v>-4423.333333333333</v>
      </c>
      <c r="M28" s="7">
        <f t="shared" si="2"/>
        <v>-4423.333333333333</v>
      </c>
      <c r="N28" s="7">
        <f t="shared" si="2"/>
        <v>-4423.333333333333</v>
      </c>
      <c r="O28" s="7">
        <f t="shared" si="2"/>
        <v>199031</v>
      </c>
    </row>
    <row r="29" spans="1:15" ht="12.75">
      <c r="A29" s="5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>
      <c r="A30" s="5"/>
      <c r="B30" s="3" t="s">
        <v>3</v>
      </c>
      <c r="C30" s="3" t="s">
        <v>27</v>
      </c>
      <c r="D30" s="3" t="s">
        <v>28</v>
      </c>
      <c r="E30" s="3" t="s">
        <v>29</v>
      </c>
      <c r="F30" s="3" t="s">
        <v>30</v>
      </c>
      <c r="G30" s="3" t="s">
        <v>31</v>
      </c>
      <c r="H30" s="3" t="s">
        <v>32</v>
      </c>
      <c r="I30" s="3" t="s">
        <v>33</v>
      </c>
      <c r="J30" s="3" t="s">
        <v>34</v>
      </c>
      <c r="K30" s="3" t="s">
        <v>35</v>
      </c>
      <c r="L30" s="3" t="s">
        <v>36</v>
      </c>
      <c r="M30" s="3" t="s">
        <v>37</v>
      </c>
      <c r="N30" s="3" t="s">
        <v>38</v>
      </c>
      <c r="O30" s="3" t="s">
        <v>0</v>
      </c>
    </row>
    <row r="31" spans="1:15" ht="12.75">
      <c r="A31" s="5">
        <v>5103</v>
      </c>
      <c r="B31" s="12" t="s">
        <v>50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175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175</v>
      </c>
    </row>
    <row r="32" spans="1:15" ht="12.75">
      <c r="A32" s="6">
        <v>5113</v>
      </c>
      <c r="B32" s="1" t="s">
        <v>15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3000</v>
      </c>
      <c r="O32" s="8">
        <v>3000</v>
      </c>
    </row>
    <row r="33" spans="1:15" ht="12.75">
      <c r="A33" s="6">
        <v>5122</v>
      </c>
      <c r="B33" s="1" t="s">
        <v>16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200</v>
      </c>
      <c r="O33" s="8">
        <v>200</v>
      </c>
    </row>
    <row r="34" spans="1:15" ht="12.75">
      <c r="A34" s="6">
        <v>5127</v>
      </c>
      <c r="B34" s="1" t="s">
        <v>51</v>
      </c>
      <c r="C34" s="7">
        <v>208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8">
        <v>208</v>
      </c>
    </row>
    <row r="35" spans="1:15" ht="12.75">
      <c r="A35" s="6">
        <v>5128</v>
      </c>
      <c r="B35" s="1" t="s">
        <v>17</v>
      </c>
      <c r="C35" s="7">
        <v>208</v>
      </c>
      <c r="D35" s="7">
        <v>25</v>
      </c>
      <c r="E35" s="7">
        <v>25</v>
      </c>
      <c r="F35" s="7">
        <v>208</v>
      </c>
      <c r="G35" s="7">
        <v>25</v>
      </c>
      <c r="H35" s="7">
        <v>25</v>
      </c>
      <c r="I35" s="7">
        <v>208</v>
      </c>
      <c r="J35" s="7">
        <v>25</v>
      </c>
      <c r="K35" s="7">
        <v>25</v>
      </c>
      <c r="L35" s="7">
        <v>208</v>
      </c>
      <c r="M35" s="7">
        <v>25</v>
      </c>
      <c r="N35" s="7">
        <v>25</v>
      </c>
      <c r="O35" s="8">
        <f>SUM(C35:N35)</f>
        <v>1032</v>
      </c>
    </row>
    <row r="36" spans="1:15" ht="12.75">
      <c r="A36" s="6">
        <v>5132</v>
      </c>
      <c r="B36" s="1" t="s">
        <v>18</v>
      </c>
      <c r="C36" s="7">
        <v>275</v>
      </c>
      <c r="D36" s="7">
        <v>25</v>
      </c>
      <c r="E36" s="7">
        <v>25</v>
      </c>
      <c r="F36" s="7">
        <v>275</v>
      </c>
      <c r="G36" s="7">
        <v>25</v>
      </c>
      <c r="H36" s="7">
        <v>25</v>
      </c>
      <c r="I36" s="7">
        <v>275</v>
      </c>
      <c r="J36" s="7">
        <v>25</v>
      </c>
      <c r="K36" s="7">
        <v>25</v>
      </c>
      <c r="L36" s="7">
        <v>275</v>
      </c>
      <c r="M36" s="7">
        <v>25</v>
      </c>
      <c r="N36" s="7">
        <v>258</v>
      </c>
      <c r="O36" s="8">
        <v>1500</v>
      </c>
    </row>
    <row r="37" spans="1:15" ht="12.75">
      <c r="A37" s="6">
        <v>5138</v>
      </c>
      <c r="B37" s="1" t="s">
        <v>41</v>
      </c>
      <c r="C37" s="7">
        <v>0</v>
      </c>
      <c r="D37" s="7">
        <v>0</v>
      </c>
      <c r="E37" s="7">
        <v>0</v>
      </c>
      <c r="F37" s="7">
        <v>0</v>
      </c>
      <c r="G37" s="7">
        <v>25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8">
        <v>25</v>
      </c>
    </row>
    <row r="38" spans="1:15" ht="12.75">
      <c r="A38" s="6">
        <v>5140</v>
      </c>
      <c r="B38" s="1" t="s">
        <v>49</v>
      </c>
      <c r="C38" s="7">
        <v>0</v>
      </c>
      <c r="D38" s="7">
        <v>0</v>
      </c>
      <c r="E38" s="7">
        <v>2500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2500</v>
      </c>
      <c r="L38" s="7">
        <v>0</v>
      </c>
      <c r="M38" s="7">
        <v>0</v>
      </c>
      <c r="N38" s="7">
        <v>0</v>
      </c>
      <c r="O38" s="8">
        <v>5000</v>
      </c>
    </row>
    <row r="39" spans="1:15" ht="12.75">
      <c r="A39" s="6">
        <v>5145</v>
      </c>
      <c r="B39" s="1" t="s">
        <v>19</v>
      </c>
      <c r="C39" s="7">
        <f>O39/12</f>
        <v>41.666666666666664</v>
      </c>
      <c r="D39" s="7">
        <f>O39/12</f>
        <v>41.666666666666664</v>
      </c>
      <c r="E39" s="7">
        <f>O39/12</f>
        <v>41.666666666666664</v>
      </c>
      <c r="F39" s="7">
        <f>O39/12</f>
        <v>41.666666666666664</v>
      </c>
      <c r="G39" s="7">
        <f>O39/12</f>
        <v>41.666666666666664</v>
      </c>
      <c r="H39" s="7">
        <f>O39/12</f>
        <v>41.666666666666664</v>
      </c>
      <c r="I39" s="7">
        <f>O39/12</f>
        <v>41.666666666666664</v>
      </c>
      <c r="J39" s="7">
        <f>O39/12</f>
        <v>41.666666666666664</v>
      </c>
      <c r="K39" s="7">
        <f>O39/12</f>
        <v>41.666666666666664</v>
      </c>
      <c r="L39" s="7">
        <f>O39/12</f>
        <v>41.666666666666664</v>
      </c>
      <c r="M39" s="7">
        <f>O39/12</f>
        <v>41.666666666666664</v>
      </c>
      <c r="N39" s="7">
        <f>O39/12</f>
        <v>41.666666666666664</v>
      </c>
      <c r="O39" s="8">
        <v>500</v>
      </c>
    </row>
    <row r="40" spans="1:15" ht="12.75">
      <c r="A40" s="5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12.75">
      <c r="A41" s="5"/>
      <c r="B41" s="3" t="s">
        <v>4</v>
      </c>
      <c r="C41" s="3" t="s">
        <v>27</v>
      </c>
      <c r="D41" s="3" t="s">
        <v>28</v>
      </c>
      <c r="E41" s="3" t="s">
        <v>29</v>
      </c>
      <c r="F41" s="3" t="s">
        <v>30</v>
      </c>
      <c r="G41" s="3" t="s">
        <v>31</v>
      </c>
      <c r="H41" s="3" t="s">
        <v>32</v>
      </c>
      <c r="I41" s="3" t="s">
        <v>33</v>
      </c>
      <c r="J41" s="3" t="s">
        <v>34</v>
      </c>
      <c r="K41" s="3" t="s">
        <v>35</v>
      </c>
      <c r="L41" s="3" t="s">
        <v>36</v>
      </c>
      <c r="M41" s="3" t="s">
        <v>37</v>
      </c>
      <c r="N41" s="3" t="s">
        <v>38</v>
      </c>
      <c r="O41" s="3" t="s">
        <v>0</v>
      </c>
    </row>
    <row r="42" spans="1:15" ht="12.75">
      <c r="A42" s="6">
        <v>5200</v>
      </c>
      <c r="B42" s="1" t="s">
        <v>54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1000</v>
      </c>
      <c r="L42" s="7">
        <v>0</v>
      </c>
      <c r="M42" s="7">
        <v>0</v>
      </c>
      <c r="N42" s="7">
        <v>0</v>
      </c>
      <c r="O42" s="7">
        <v>1500</v>
      </c>
    </row>
    <row r="43" spans="1:15" ht="12.75">
      <c r="A43" s="6">
        <v>5210</v>
      </c>
      <c r="B43" s="1" t="s">
        <v>20</v>
      </c>
      <c r="C43" s="7">
        <f>O43/12</f>
        <v>2794</v>
      </c>
      <c r="D43" s="7">
        <f>O43/12</f>
        <v>2794</v>
      </c>
      <c r="E43" s="7">
        <f>O43/12</f>
        <v>2794</v>
      </c>
      <c r="F43" s="7">
        <f>O43/12</f>
        <v>2794</v>
      </c>
      <c r="G43" s="7">
        <f>O43/12</f>
        <v>2794</v>
      </c>
      <c r="H43" s="7">
        <f>O43/12</f>
        <v>2794</v>
      </c>
      <c r="I43" s="7">
        <f>O43/12</f>
        <v>2794</v>
      </c>
      <c r="J43" s="7">
        <f>O43/12</f>
        <v>2794</v>
      </c>
      <c r="K43" s="7">
        <f>O43/12</f>
        <v>2794</v>
      </c>
      <c r="L43" s="7">
        <f>O43/12</f>
        <v>2794</v>
      </c>
      <c r="M43" s="7">
        <f>O43/12</f>
        <v>2794</v>
      </c>
      <c r="N43" s="7">
        <f>O43/12</f>
        <v>2794</v>
      </c>
      <c r="O43" s="7">
        <v>33528</v>
      </c>
    </row>
    <row r="44" spans="1:15" ht="12.75">
      <c r="A44" s="6">
        <v>5220</v>
      </c>
      <c r="B44" s="1" t="s">
        <v>21</v>
      </c>
      <c r="C44" s="7">
        <f>O44/12</f>
        <v>500</v>
      </c>
      <c r="D44" s="7">
        <f>O44/12</f>
        <v>500</v>
      </c>
      <c r="E44" s="7">
        <f>O44/12</f>
        <v>500</v>
      </c>
      <c r="F44" s="7">
        <f>O44/12</f>
        <v>500</v>
      </c>
      <c r="G44" s="7">
        <f>O44/12</f>
        <v>500</v>
      </c>
      <c r="H44" s="7">
        <f>O44/12</f>
        <v>500</v>
      </c>
      <c r="I44" s="7">
        <f>O44/12</f>
        <v>500</v>
      </c>
      <c r="J44" s="7">
        <f>O44/12</f>
        <v>500</v>
      </c>
      <c r="K44" s="7">
        <f>O44/12</f>
        <v>500</v>
      </c>
      <c r="L44" s="7">
        <f>O44/12</f>
        <v>500</v>
      </c>
      <c r="M44" s="7">
        <f>O44/12</f>
        <v>500</v>
      </c>
      <c r="N44" s="7">
        <f>O44/12</f>
        <v>500</v>
      </c>
      <c r="O44" s="7">
        <v>6000</v>
      </c>
    </row>
    <row r="45" spans="1:15" ht="12.75">
      <c r="A45" s="6">
        <v>5221</v>
      </c>
      <c r="B45" s="1" t="s">
        <v>22</v>
      </c>
      <c r="C45" s="7">
        <f>O45/12</f>
        <v>83.33333333333333</v>
      </c>
      <c r="D45" s="7">
        <f>O45/12</f>
        <v>83.33333333333333</v>
      </c>
      <c r="E45" s="7">
        <f>O45/12</f>
        <v>83.33333333333333</v>
      </c>
      <c r="F45" s="7">
        <f>O45/12</f>
        <v>83.33333333333333</v>
      </c>
      <c r="G45" s="7">
        <f>O45/12</f>
        <v>83.33333333333333</v>
      </c>
      <c r="H45" s="7">
        <f>O45/12</f>
        <v>83.33333333333333</v>
      </c>
      <c r="I45" s="7">
        <f>O45/12</f>
        <v>83.33333333333333</v>
      </c>
      <c r="J45" s="7">
        <f>O45/12</f>
        <v>83.33333333333333</v>
      </c>
      <c r="K45" s="7">
        <f>O45/12</f>
        <v>83.33333333333333</v>
      </c>
      <c r="L45" s="7">
        <f>O45/12</f>
        <v>83.33333333333333</v>
      </c>
      <c r="M45" s="7">
        <f>O45/12</f>
        <v>83.33333333333333</v>
      </c>
      <c r="N45" s="7">
        <f>O45/12</f>
        <v>83.33333333333333</v>
      </c>
      <c r="O45" s="7">
        <v>1000</v>
      </c>
    </row>
    <row r="46" spans="1:15" ht="12.75">
      <c r="A46" s="5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2.75">
      <c r="A47" s="5"/>
      <c r="B47" s="3" t="s">
        <v>42</v>
      </c>
      <c r="C47" s="3" t="s">
        <v>27</v>
      </c>
      <c r="D47" s="3" t="s">
        <v>28</v>
      </c>
      <c r="E47" s="3" t="s">
        <v>29</v>
      </c>
      <c r="F47" s="3" t="s">
        <v>30</v>
      </c>
      <c r="G47" s="3" t="s">
        <v>31</v>
      </c>
      <c r="H47" s="3" t="s">
        <v>32</v>
      </c>
      <c r="I47" s="3" t="s">
        <v>33</v>
      </c>
      <c r="J47" s="3" t="s">
        <v>34</v>
      </c>
      <c r="K47" s="3" t="s">
        <v>35</v>
      </c>
      <c r="L47" s="3" t="s">
        <v>36</v>
      </c>
      <c r="M47" s="3" t="s">
        <v>37</v>
      </c>
      <c r="N47" s="3" t="s">
        <v>38</v>
      </c>
      <c r="O47" s="3" t="s">
        <v>0</v>
      </c>
    </row>
    <row r="48" spans="1:15" ht="12.75">
      <c r="A48" s="5">
        <v>5405</v>
      </c>
      <c r="B48" s="12" t="s">
        <v>43</v>
      </c>
      <c r="C48" s="13">
        <f>O48/12</f>
        <v>1370</v>
      </c>
      <c r="D48" s="13">
        <f>O48/12</f>
        <v>1370</v>
      </c>
      <c r="E48" s="13">
        <f>O48/12</f>
        <v>1370</v>
      </c>
      <c r="F48" s="13">
        <f>O48/12</f>
        <v>1370</v>
      </c>
      <c r="G48" s="13">
        <f>O48/12</f>
        <v>1370</v>
      </c>
      <c r="H48" s="13">
        <f>O48/12</f>
        <v>1370</v>
      </c>
      <c r="I48" s="13">
        <f>O48/12</f>
        <v>1370</v>
      </c>
      <c r="J48" s="13">
        <f>O48/12</f>
        <v>1370</v>
      </c>
      <c r="K48" s="13">
        <f>O48/12</f>
        <v>1370</v>
      </c>
      <c r="L48" s="13">
        <f>O48/12</f>
        <v>1370</v>
      </c>
      <c r="M48" s="13">
        <f>O48/12</f>
        <v>1370</v>
      </c>
      <c r="N48" s="13">
        <f>O48/12</f>
        <v>1370</v>
      </c>
      <c r="O48" s="13">
        <v>16440</v>
      </c>
    </row>
    <row r="49" spans="1:15" ht="12.75">
      <c r="A49" s="6">
        <v>5408</v>
      </c>
      <c r="B49" s="1" t="s">
        <v>52</v>
      </c>
      <c r="C49" s="7">
        <f>O49/12</f>
        <v>114</v>
      </c>
      <c r="D49" s="7">
        <f>O49/12</f>
        <v>114</v>
      </c>
      <c r="E49" s="7">
        <f>O49/12</f>
        <v>114</v>
      </c>
      <c r="F49" s="7">
        <f>O49/12</f>
        <v>114</v>
      </c>
      <c r="G49" s="7">
        <f>O49/12</f>
        <v>114</v>
      </c>
      <c r="H49" s="7">
        <f>O49/12</f>
        <v>114</v>
      </c>
      <c r="I49" s="7">
        <f>O49/12</f>
        <v>114</v>
      </c>
      <c r="J49" s="7">
        <f>O49/12</f>
        <v>114</v>
      </c>
      <c r="K49" s="7">
        <f>O49/12</f>
        <v>114</v>
      </c>
      <c r="L49" s="7">
        <f>O49/12</f>
        <v>114</v>
      </c>
      <c r="M49" s="7">
        <f>O49/12</f>
        <v>114</v>
      </c>
      <c r="N49" s="7">
        <f>O49/12</f>
        <v>114</v>
      </c>
      <c r="O49" s="7">
        <v>1368</v>
      </c>
    </row>
    <row r="50" spans="1:15" ht="12.75">
      <c r="A50" s="5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2.75">
      <c r="A51" s="5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2.75">
      <c r="A52" s="5"/>
      <c r="B52" s="3" t="s">
        <v>5</v>
      </c>
      <c r="C52" s="3" t="s">
        <v>27</v>
      </c>
      <c r="D52" s="3" t="s">
        <v>28</v>
      </c>
      <c r="E52" s="3" t="s">
        <v>29</v>
      </c>
      <c r="F52" s="3" t="s">
        <v>30</v>
      </c>
      <c r="G52" s="3" t="s">
        <v>31</v>
      </c>
      <c r="H52" s="3" t="s">
        <v>32</v>
      </c>
      <c r="I52" s="3" t="s">
        <v>33</v>
      </c>
      <c r="J52" s="3" t="s">
        <v>34</v>
      </c>
      <c r="K52" s="3" t="s">
        <v>35</v>
      </c>
      <c r="L52" s="3" t="s">
        <v>36</v>
      </c>
      <c r="M52" s="3" t="s">
        <v>37</v>
      </c>
      <c r="N52" s="3" t="s">
        <v>38</v>
      </c>
      <c r="O52" s="3" t="s">
        <v>0</v>
      </c>
    </row>
    <row r="53" spans="1:15" ht="12.75">
      <c r="A53" s="6">
        <v>5420</v>
      </c>
      <c r="B53" s="1" t="s">
        <v>44</v>
      </c>
      <c r="C53" s="7">
        <v>0</v>
      </c>
      <c r="D53" s="7">
        <v>0</v>
      </c>
      <c r="E53" s="7">
        <v>0</v>
      </c>
      <c r="F53" s="7">
        <v>3100</v>
      </c>
      <c r="G53" s="7">
        <v>3100</v>
      </c>
      <c r="H53" s="7">
        <v>3100</v>
      </c>
      <c r="I53" s="7">
        <v>2325</v>
      </c>
      <c r="J53" s="7">
        <v>2325</v>
      </c>
      <c r="K53" s="7">
        <v>3100</v>
      </c>
      <c r="L53" s="7">
        <v>3100</v>
      </c>
      <c r="M53" s="7">
        <v>0</v>
      </c>
      <c r="N53" s="7">
        <v>0</v>
      </c>
      <c r="O53" s="7">
        <f>SUM(C53:N53)</f>
        <v>20150</v>
      </c>
    </row>
    <row r="54" spans="1:15" ht="12.75">
      <c r="A54" s="6">
        <v>5827</v>
      </c>
      <c r="B54" s="1" t="s">
        <v>23</v>
      </c>
      <c r="C54" s="7">
        <f>O54/12</f>
        <v>83.33333333333333</v>
      </c>
      <c r="D54" s="7">
        <f>O54/12</f>
        <v>83.33333333333333</v>
      </c>
      <c r="E54" s="7">
        <f>O54/12</f>
        <v>83.33333333333333</v>
      </c>
      <c r="F54" s="7">
        <f>O54/12</f>
        <v>83.33333333333333</v>
      </c>
      <c r="G54" s="7">
        <f>O54/12</f>
        <v>83.33333333333333</v>
      </c>
      <c r="H54" s="7">
        <f>O54/12</f>
        <v>83.33333333333333</v>
      </c>
      <c r="I54" s="7">
        <f>O54/12</f>
        <v>83.33333333333333</v>
      </c>
      <c r="J54" s="7">
        <f>O54/12</f>
        <v>83.33333333333333</v>
      </c>
      <c r="K54" s="7">
        <f>O54/12</f>
        <v>83.33333333333333</v>
      </c>
      <c r="L54" s="7">
        <f>O54/12</f>
        <v>83.33333333333333</v>
      </c>
      <c r="M54" s="7">
        <f>O54/12</f>
        <v>83.33333333333333</v>
      </c>
      <c r="N54" s="7">
        <f>O54/12</f>
        <v>83.33333333333333</v>
      </c>
      <c r="O54" s="7">
        <v>1000</v>
      </c>
    </row>
    <row r="55" spans="1:15" ht="12.75">
      <c r="A55" s="6">
        <v>5828</v>
      </c>
      <c r="B55" s="1" t="s">
        <v>56</v>
      </c>
      <c r="C55" s="7">
        <f>O55/12</f>
        <v>183.33333333333334</v>
      </c>
      <c r="D55" s="7">
        <f>O55/12</f>
        <v>183.33333333333334</v>
      </c>
      <c r="E55" s="7">
        <f>O55/12</f>
        <v>183.33333333333334</v>
      </c>
      <c r="F55" s="7">
        <f>O55/12</f>
        <v>183.33333333333334</v>
      </c>
      <c r="G55" s="7">
        <f>O55/12</f>
        <v>183.33333333333334</v>
      </c>
      <c r="H55" s="7">
        <f>O55/12</f>
        <v>183.33333333333334</v>
      </c>
      <c r="I55" s="7">
        <f>O55/12</f>
        <v>183.33333333333334</v>
      </c>
      <c r="J55" s="7">
        <f>O55/12</f>
        <v>183.33333333333334</v>
      </c>
      <c r="K55" s="7">
        <f>O55/12</f>
        <v>183.33333333333334</v>
      </c>
      <c r="L55" s="7">
        <f>O55/12</f>
        <v>183.33333333333334</v>
      </c>
      <c r="M55" s="7">
        <f>O55/12</f>
        <v>183.33333333333334</v>
      </c>
      <c r="N55" s="7">
        <f>O55/12</f>
        <v>183.33333333333334</v>
      </c>
      <c r="O55" s="7">
        <v>2200</v>
      </c>
    </row>
    <row r="56" spans="1:15" ht="12.75">
      <c r="A56" s="6">
        <v>5840</v>
      </c>
      <c r="B56" s="1" t="s">
        <v>24</v>
      </c>
      <c r="C56" s="7">
        <v>2000</v>
      </c>
      <c r="D56" s="7">
        <v>7700</v>
      </c>
      <c r="E56" s="7">
        <v>3500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1800</v>
      </c>
      <c r="O56" s="7">
        <f>SUM(C56:N56)</f>
        <v>15000</v>
      </c>
    </row>
    <row r="57" spans="1:15" ht="12.75">
      <c r="A57" s="6">
        <v>5868</v>
      </c>
      <c r="B57" s="1" t="s">
        <v>25</v>
      </c>
      <c r="C57" s="7">
        <v>0</v>
      </c>
      <c r="D57" s="7">
        <v>0</v>
      </c>
      <c r="E57" s="7">
        <v>0</v>
      </c>
      <c r="F57" s="7">
        <v>0</v>
      </c>
      <c r="G57" s="7">
        <v>300</v>
      </c>
      <c r="H57" s="7">
        <v>0</v>
      </c>
      <c r="I57" s="7">
        <v>0</v>
      </c>
      <c r="J57" s="7">
        <v>0</v>
      </c>
      <c r="K57" s="7">
        <v>0</v>
      </c>
      <c r="L57" s="7">
        <v>250</v>
      </c>
      <c r="M57" s="7">
        <v>0</v>
      </c>
      <c r="N57" s="7">
        <v>0</v>
      </c>
      <c r="O57" s="7">
        <f>SUM(C57:N57)</f>
        <v>550</v>
      </c>
    </row>
    <row r="58" spans="1:15" ht="13.5" customHeight="1">
      <c r="A58" s="6">
        <v>5875</v>
      </c>
      <c r="B58" s="1" t="s">
        <v>26</v>
      </c>
      <c r="C58" s="7">
        <f>O58/12</f>
        <v>20.833333333333332</v>
      </c>
      <c r="D58" s="7">
        <f>O58/12</f>
        <v>20.833333333333332</v>
      </c>
      <c r="E58" s="7">
        <f>O58/12</f>
        <v>20.833333333333332</v>
      </c>
      <c r="F58" s="7">
        <f>O58/12</f>
        <v>20.833333333333332</v>
      </c>
      <c r="G58" s="7">
        <f>O58/12</f>
        <v>20.833333333333332</v>
      </c>
      <c r="H58" s="7">
        <f>O58/12</f>
        <v>20.833333333333332</v>
      </c>
      <c r="I58" s="7">
        <f>O58/12</f>
        <v>20.833333333333332</v>
      </c>
      <c r="J58" s="7">
        <f>O58/12</f>
        <v>20.833333333333332</v>
      </c>
      <c r="K58" s="7">
        <f>O58/12</f>
        <v>20.833333333333332</v>
      </c>
      <c r="L58" s="7">
        <f>O58/12</f>
        <v>20.833333333333332</v>
      </c>
      <c r="M58" s="7">
        <f>O58/12</f>
        <v>20.833333333333332</v>
      </c>
      <c r="N58" s="7">
        <f>O58/12</f>
        <v>20.833333333333332</v>
      </c>
      <c r="O58" s="7">
        <v>250</v>
      </c>
    </row>
    <row r="59" spans="1:15" ht="12.75">
      <c r="A59" s="6">
        <v>5882</v>
      </c>
      <c r="B59" s="1" t="s">
        <v>55</v>
      </c>
      <c r="C59" s="7">
        <v>10700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f>SUM(C59:N59)</f>
        <v>10700</v>
      </c>
    </row>
    <row r="60" spans="1:15" ht="12.75">
      <c r="A60" s="5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2.75">
      <c r="A61" s="5"/>
      <c r="B61" s="3" t="s">
        <v>6</v>
      </c>
      <c r="C61" s="3" t="s">
        <v>27</v>
      </c>
      <c r="D61" s="3" t="s">
        <v>28</v>
      </c>
      <c r="E61" s="3" t="s">
        <v>29</v>
      </c>
      <c r="F61" s="3" t="s">
        <v>30</v>
      </c>
      <c r="G61" s="3" t="s">
        <v>31</v>
      </c>
      <c r="H61" s="3" t="s">
        <v>32</v>
      </c>
      <c r="I61" s="3" t="s">
        <v>33</v>
      </c>
      <c r="J61" s="3" t="s">
        <v>34</v>
      </c>
      <c r="K61" s="3" t="s">
        <v>35</v>
      </c>
      <c r="L61" s="3" t="s">
        <v>36</v>
      </c>
      <c r="M61" s="3" t="s">
        <v>37</v>
      </c>
      <c r="N61" s="3" t="s">
        <v>38</v>
      </c>
      <c r="O61" s="3" t="s">
        <v>0</v>
      </c>
    </row>
    <row r="62" spans="1:15" ht="12.75">
      <c r="A62" s="5">
        <v>6108</v>
      </c>
      <c r="B62" s="12" t="s">
        <v>67</v>
      </c>
      <c r="C62" s="17">
        <v>0</v>
      </c>
      <c r="D62" s="17">
        <v>0</v>
      </c>
      <c r="E62" s="17">
        <v>0</v>
      </c>
      <c r="F62" s="17">
        <v>0</v>
      </c>
      <c r="G62" s="17">
        <v>1654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f>SUM(C62:N62)</f>
        <v>1654</v>
      </c>
    </row>
    <row r="63" spans="1:15" ht="12.75">
      <c r="A63" s="6">
        <v>6116</v>
      </c>
      <c r="B63" s="1" t="s">
        <v>65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2021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f>SUM(C63:N63)</f>
        <v>2021</v>
      </c>
    </row>
    <row r="64" spans="1:15" ht="12.75">
      <c r="A64" s="6">
        <v>6117</v>
      </c>
      <c r="B64" s="1" t="s">
        <v>66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4094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f>SUM(C64:N64)</f>
        <v>4094</v>
      </c>
    </row>
    <row r="65" spans="1:15" ht="12.75">
      <c r="A65" s="6">
        <v>6186</v>
      </c>
      <c r="B65" s="1" t="s">
        <v>45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69900</v>
      </c>
      <c r="L65" s="7">
        <v>0</v>
      </c>
      <c r="M65" s="7">
        <v>0</v>
      </c>
      <c r="N65" s="7">
        <v>0</v>
      </c>
      <c r="O65" s="7">
        <f>SUM(C65:N65)</f>
        <v>69900</v>
      </c>
    </row>
    <row r="66" spans="1:15" ht="12.75">
      <c r="A66" s="5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2:15" ht="12.75">
      <c r="B67" s="3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ht="12.75">
      <c r="A68" s="5"/>
      <c r="B68" s="16" t="s">
        <v>58</v>
      </c>
      <c r="C68" s="7">
        <v>4000</v>
      </c>
      <c r="D68" s="7">
        <f>C71</f>
        <v>31595.166666666664</v>
      </c>
      <c r="E68" s="7">
        <f aca="true" t="shared" si="3" ref="E68:O68">D71</f>
        <v>137898.33333333334</v>
      </c>
      <c r="F68" s="7">
        <f t="shared" si="3"/>
        <v>122234.5</v>
      </c>
      <c r="G68" s="7">
        <f t="shared" si="3"/>
        <v>109037.66666666667</v>
      </c>
      <c r="H68" s="7">
        <f t="shared" si="3"/>
        <v>95948.83333333334</v>
      </c>
      <c r="I68" s="7">
        <f t="shared" si="3"/>
        <v>83185.00000000001</v>
      </c>
      <c r="J68" s="7">
        <f t="shared" si="3"/>
        <v>70763.16666666669</v>
      </c>
      <c r="K68" s="7">
        <f t="shared" si="3"/>
        <v>58774.33333333336</v>
      </c>
      <c r="L68" s="7">
        <f t="shared" si="3"/>
        <v>42510.50000000003</v>
      </c>
      <c r="M68" s="7">
        <f t="shared" si="3"/>
        <v>29063.666666666693</v>
      </c>
      <c r="N68" s="7">
        <f t="shared" si="3"/>
        <v>19399.83333333336</v>
      </c>
      <c r="O68" s="7">
        <f t="shared" si="3"/>
        <v>4503.000000000027</v>
      </c>
    </row>
    <row r="69" spans="1:15" ht="12.75">
      <c r="A69" s="5"/>
      <c r="B69" s="3" t="s">
        <v>7</v>
      </c>
      <c r="C69" s="7">
        <f>C28</f>
        <v>46176.666666666664</v>
      </c>
      <c r="D69" s="7">
        <f>D28</f>
        <v>119243.66666666667</v>
      </c>
      <c r="E69" s="7">
        <f aca="true" t="shared" si="4" ref="E69:N69">E28</f>
        <v>-4423.333333333333</v>
      </c>
      <c r="F69" s="7">
        <f t="shared" si="4"/>
        <v>-4423.333333333333</v>
      </c>
      <c r="G69" s="7">
        <f t="shared" si="4"/>
        <v>-2769.333333333333</v>
      </c>
      <c r="H69" s="7">
        <f t="shared" si="4"/>
        <v>1866.666666666667</v>
      </c>
      <c r="I69" s="7">
        <f t="shared" si="4"/>
        <v>-4423.333333333333</v>
      </c>
      <c r="J69" s="7">
        <f t="shared" si="4"/>
        <v>-4423.333333333333</v>
      </c>
      <c r="K69" s="7">
        <f t="shared" si="4"/>
        <v>65476.666666666664</v>
      </c>
      <c r="L69" s="7">
        <f t="shared" si="4"/>
        <v>-4423.333333333333</v>
      </c>
      <c r="M69" s="7">
        <f t="shared" si="4"/>
        <v>-4423.333333333333</v>
      </c>
      <c r="N69" s="7">
        <f t="shared" si="4"/>
        <v>-4423.333333333333</v>
      </c>
      <c r="O69" s="7">
        <f>SUM(C69:N69)</f>
        <v>199030.9999999999</v>
      </c>
    </row>
    <row r="70" spans="1:15" ht="12.75">
      <c r="A70" s="5"/>
      <c r="B70" s="3" t="s">
        <v>8</v>
      </c>
      <c r="C70" s="7">
        <f aca="true" t="shared" si="5" ref="C70:N70">SUM(C31:C65)</f>
        <v>18581.5</v>
      </c>
      <c r="D70" s="7">
        <f t="shared" si="5"/>
        <v>12940.5</v>
      </c>
      <c r="E70" s="7">
        <f t="shared" si="5"/>
        <v>11240.499999999998</v>
      </c>
      <c r="F70" s="7">
        <f t="shared" si="5"/>
        <v>8773.500000000002</v>
      </c>
      <c r="G70" s="7">
        <f t="shared" si="5"/>
        <v>10319.5</v>
      </c>
      <c r="H70" s="7">
        <f t="shared" si="5"/>
        <v>14630.500000000002</v>
      </c>
      <c r="I70" s="7">
        <f t="shared" si="5"/>
        <v>7998.499999999999</v>
      </c>
      <c r="J70" s="7">
        <f t="shared" si="5"/>
        <v>7565.499999999999</v>
      </c>
      <c r="K70" s="7">
        <f t="shared" si="5"/>
        <v>81740.5</v>
      </c>
      <c r="L70" s="7">
        <f t="shared" si="5"/>
        <v>9023.500000000002</v>
      </c>
      <c r="M70" s="7">
        <f t="shared" si="5"/>
        <v>5240.499999999999</v>
      </c>
      <c r="N70" s="7">
        <f t="shared" si="5"/>
        <v>10473.500000000002</v>
      </c>
      <c r="O70" s="7">
        <f>SUM(C70:N70)</f>
        <v>198528</v>
      </c>
    </row>
    <row r="71" spans="1:15" ht="12.75">
      <c r="A71" s="5"/>
      <c r="B71" s="3" t="s">
        <v>9</v>
      </c>
      <c r="C71" s="7">
        <f>C68+C69-C70</f>
        <v>31595.166666666664</v>
      </c>
      <c r="D71" s="7">
        <f aca="true" t="shared" si="6" ref="D71:N71">D68+D69-D70</f>
        <v>137898.33333333334</v>
      </c>
      <c r="E71" s="7">
        <f t="shared" si="6"/>
        <v>122234.5</v>
      </c>
      <c r="F71" s="7">
        <f t="shared" si="6"/>
        <v>109037.66666666667</v>
      </c>
      <c r="G71" s="7">
        <f t="shared" si="6"/>
        <v>95948.83333333334</v>
      </c>
      <c r="H71" s="7">
        <f t="shared" si="6"/>
        <v>83185.00000000001</v>
      </c>
      <c r="I71" s="7">
        <f t="shared" si="6"/>
        <v>70763.16666666669</v>
      </c>
      <c r="J71" s="7">
        <f t="shared" si="6"/>
        <v>58774.33333333336</v>
      </c>
      <c r="K71" s="7">
        <f t="shared" si="6"/>
        <v>42510.50000000003</v>
      </c>
      <c r="L71" s="7">
        <f t="shared" si="6"/>
        <v>29063.666666666693</v>
      </c>
      <c r="M71" s="7">
        <f t="shared" si="6"/>
        <v>19399.83333333336</v>
      </c>
      <c r="N71" s="7">
        <f t="shared" si="6"/>
        <v>4503.000000000027</v>
      </c>
      <c r="O71" s="7">
        <f>SUM(O68+O69)-O70</f>
        <v>5005.999999999942</v>
      </c>
    </row>
    <row r="72" ht="12.75">
      <c r="A72" s="5"/>
    </row>
    <row r="73" ht="12.75">
      <c r="A73" s="4"/>
    </row>
    <row r="127" spans="2:9" ht="12.75">
      <c r="B127" s="9"/>
      <c r="C127" s="9"/>
      <c r="D127" s="9"/>
      <c r="E127" s="9"/>
      <c r="F127" s="9"/>
      <c r="G127" s="9"/>
      <c r="H127" s="9"/>
      <c r="I127" s="9"/>
    </row>
    <row r="128" ht="12.75">
      <c r="I128" s="9"/>
    </row>
  </sheetData>
  <mergeCells count="1">
    <mergeCell ref="A1:N2"/>
  </mergeCells>
  <printOptions/>
  <pageMargins left="0.5" right="0.5" top="0.25" bottom="0.25" header="0.5" footer="0.5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PMP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 Campbell</dc:creator>
  <cp:keywords/>
  <dc:description/>
  <cp:lastModifiedBy>Renee Hall</cp:lastModifiedBy>
  <cp:lastPrinted>2007-12-07T20:50:38Z</cp:lastPrinted>
  <dcterms:created xsi:type="dcterms:W3CDTF">2007-07-13T16:21:19Z</dcterms:created>
  <dcterms:modified xsi:type="dcterms:W3CDTF">2007-12-07T20:51:06Z</dcterms:modified>
  <cp:category/>
  <cp:version/>
  <cp:contentType/>
  <cp:contentStatus/>
</cp:coreProperties>
</file>